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20" yWindow="780" windowWidth="24880" windowHeight="14540" tabRatio="500" activeTab="0"/>
  </bookViews>
  <sheets>
    <sheet name="Founders" sheetId="1" r:id="rId1"/>
    <sheet name="Add Options" sheetId="2" r:id="rId2"/>
    <sheet name="Add Angels" sheetId="3" r:id="rId3"/>
    <sheet name="Add VC Series A" sheetId="4" r:id="rId4"/>
  </sheets>
  <externalReferences>
    <externalReference r:id="rId7"/>
  </externalReferences>
  <definedNames>
    <definedName name="_xlnm.Print_Area" localSheetId="2">'Add Angels'!$A$1:$N$37</definedName>
    <definedName name="_xlnm.Print_Area" localSheetId="1">'Add Options'!$A$1:$N$37</definedName>
    <definedName name="_xlnm.Print_Area" localSheetId="3">'Add VC Series A'!$A$1:$N$37</definedName>
    <definedName name="_xlnm.Print_Area" localSheetId="0">'Founders'!$A$1:$N$44</definedName>
  </definedNames>
  <calcPr fullCalcOnLoad="1"/>
</workbook>
</file>

<file path=xl/sharedStrings.xml><?xml version="1.0" encoding="utf-8"?>
<sst xmlns="http://schemas.openxmlformats.org/spreadsheetml/2006/main" count="116" uniqueCount="31">
  <si>
    <t>Founders (Round 1)</t>
  </si>
  <si>
    <t>Outstanding Shares</t>
  </si>
  <si>
    <t>Share Type</t>
  </si>
  <si>
    <t>Share Price</t>
  </si>
  <si>
    <t>Notes:</t>
  </si>
  <si>
    <t>Class A</t>
  </si>
  <si>
    <t>Options are authorized, not necessarily</t>
  </si>
  <si>
    <t xml:space="preserve">    issued or exercised.</t>
  </si>
  <si>
    <t>Founders Sub Total</t>
  </si>
  <si>
    <t>Angels</t>
  </si>
  <si>
    <t>Angels Sub Total</t>
  </si>
  <si>
    <t>GRAND TOTAL</t>
  </si>
  <si>
    <t>Company Valuation</t>
  </si>
  <si>
    <t>Founder 1</t>
  </si>
  <si>
    <t>Founder 2</t>
  </si>
  <si>
    <t>Options</t>
  </si>
  <si>
    <t>VC Series A</t>
  </si>
  <si>
    <t>VC Series A Sub Total</t>
  </si>
  <si>
    <t>EXAMPLE CO. SHAREHOLDER STRUCTURE</t>
  </si>
  <si>
    <t>Angel 1</t>
  </si>
  <si>
    <t>Angel 2</t>
  </si>
  <si>
    <t>Options Sub Total</t>
  </si>
  <si>
    <t>Venture Capital Investor</t>
  </si>
  <si>
    <t>Preferred</t>
  </si>
  <si>
    <t>Preferred shares are convertible into common shares at 1:1.</t>
  </si>
  <si>
    <t>Options (Round 1)</t>
  </si>
  <si>
    <t>Angels (Round 1)</t>
  </si>
  <si>
    <t>VC Series A (Round 2)</t>
  </si>
  <si>
    <t>Investment Received</t>
  </si>
  <si>
    <t>Fully Diluted Shares</t>
  </si>
  <si>
    <t>Fully Diluted Ownership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</si>
</sst>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_(&quot;$&quot;* #,##0.000_);_(&quot;$&quot;* \(#,##0.000\);_(&quot;$&quot;* &quot;-&quot;??_);_(@_)"/>
    <numFmt numFmtId="168" formatCode="_(* #,##0.0000000_);_(* \(#,##0.0000000\);_(* &quot;-&quot;??_);_(@_)"/>
    <numFmt numFmtId="169" formatCode="_(* #,##0_);_(* \(#,##0\);_(* &quot;-&quot;?_);_(@_)"/>
    <numFmt numFmtId="170" formatCode="0.0"/>
  </numFmts>
  <fonts count="44">
    <font>
      <sz val="10"/>
      <name val="Verdana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Verdana"/>
      <family val="0"/>
    </font>
    <font>
      <b/>
      <sz val="10"/>
      <name val="Verdana"/>
      <family val="0"/>
    </font>
    <font>
      <b/>
      <u val="single"/>
      <sz val="10"/>
      <name val="Verdana"/>
      <family val="2"/>
    </font>
    <font>
      <i/>
      <sz val="10"/>
      <name val="Verdana"/>
      <family val="0"/>
    </font>
    <font>
      <b/>
      <i/>
      <sz val="10"/>
      <color indexed="4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0"/>
      <color rgb="FF3366FF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F1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8" fillId="33" borderId="0" xfId="44" applyNumberFormat="1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indent="1"/>
    </xf>
    <xf numFmtId="165" fontId="0" fillId="0" borderId="0" xfId="42" applyNumberFormat="1" applyAlignment="1">
      <alignment/>
    </xf>
    <xf numFmtId="165" fontId="0" fillId="0" borderId="0" xfId="42" applyNumberFormat="1" applyFont="1" applyAlignment="1">
      <alignment horizontal="center"/>
    </xf>
    <xf numFmtId="10" fontId="0" fillId="0" borderId="0" xfId="57" applyNumberFormat="1" applyFont="1" applyAlignment="1">
      <alignment/>
    </xf>
    <xf numFmtId="166" fontId="0" fillId="0" borderId="0" xfId="57" applyNumberFormat="1" applyAlignment="1">
      <alignment/>
    </xf>
    <xf numFmtId="164" fontId="0" fillId="0" borderId="0" xfId="44" applyNumberFormat="1" applyAlignment="1">
      <alignment/>
    </xf>
    <xf numFmtId="167" fontId="0" fillId="0" borderId="0" xfId="44" applyNumberFormat="1" applyAlignment="1">
      <alignment/>
    </xf>
    <xf numFmtId="165" fontId="21" fillId="0" borderId="0" xfId="42" applyNumberFormat="1" applyFont="1" applyAlignment="1">
      <alignment/>
    </xf>
    <xf numFmtId="0" fontId="43" fillId="0" borderId="0" xfId="0" applyFont="1" applyAlignment="1">
      <alignment/>
    </xf>
    <xf numFmtId="165" fontId="0" fillId="0" borderId="0" xfId="42" applyNumberFormat="1" applyFont="1" applyAlignment="1">
      <alignment/>
    </xf>
    <xf numFmtId="10" fontId="43" fillId="0" borderId="0" xfId="57" applyNumberFormat="1" applyFont="1" applyAlignment="1">
      <alignment/>
    </xf>
    <xf numFmtId="0" fontId="21" fillId="0" borderId="0" xfId="0" applyFont="1" applyAlignment="1">
      <alignment/>
    </xf>
    <xf numFmtId="10" fontId="0" fillId="0" borderId="0" xfId="57" applyNumberFormat="1" applyAlignment="1">
      <alignment/>
    </xf>
    <xf numFmtId="0" fontId="19" fillId="0" borderId="0" xfId="0" applyFont="1" applyAlignment="1">
      <alignment horizontal="left" indent="1"/>
    </xf>
    <xf numFmtId="165" fontId="19" fillId="0" borderId="0" xfId="0" applyNumberFormat="1" applyFont="1" applyAlignment="1">
      <alignment/>
    </xf>
    <xf numFmtId="10" fontId="19" fillId="0" borderId="0" xfId="57" applyNumberFormat="1" applyFont="1" applyAlignment="1">
      <alignment/>
    </xf>
    <xf numFmtId="166" fontId="19" fillId="0" borderId="0" xfId="57" applyNumberFormat="1" applyFont="1" applyAlignment="1">
      <alignment/>
    </xf>
    <xf numFmtId="164" fontId="19" fillId="0" borderId="0" xfId="44" applyNumberFormat="1" applyFont="1" applyAlignment="1">
      <alignment/>
    </xf>
    <xf numFmtId="44" fontId="19" fillId="0" borderId="0" xfId="44" applyFont="1" applyAlignment="1">
      <alignment/>
    </xf>
    <xf numFmtId="0" fontId="0" fillId="0" borderId="0" xfId="0" applyBorder="1" applyAlignment="1">
      <alignment horizontal="left" indent="1"/>
    </xf>
    <xf numFmtId="165" fontId="0" fillId="0" borderId="0" xfId="42" applyNumberFormat="1" applyBorder="1" applyAlignment="1">
      <alignment/>
    </xf>
    <xf numFmtId="166" fontId="0" fillId="0" borderId="0" xfId="57" applyNumberFormat="1" applyBorder="1" applyAlignment="1">
      <alignment/>
    </xf>
    <xf numFmtId="164" fontId="0" fillId="0" borderId="0" xfId="44" applyNumberFormat="1" applyBorder="1" applyAlignment="1">
      <alignment/>
    </xf>
    <xf numFmtId="0" fontId="21" fillId="0" borderId="0" xfId="0" applyFont="1" applyBorder="1" applyAlignment="1">
      <alignment horizontal="left" indent="1"/>
    </xf>
    <xf numFmtId="165" fontId="0" fillId="0" borderId="0" xfId="42" applyNumberFormat="1" applyFont="1" applyBorder="1" applyAlignment="1">
      <alignment horizontal="left" indent="6"/>
    </xf>
    <xf numFmtId="165" fontId="0" fillId="0" borderId="0" xfId="42" applyNumberFormat="1" applyFont="1" applyAlignment="1">
      <alignment/>
    </xf>
    <xf numFmtId="166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10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indent="1"/>
    </xf>
    <xf numFmtId="166" fontId="23" fillId="0" borderId="0" xfId="57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0" xfId="42" applyNumberFormat="1" applyAlignment="1">
      <alignment/>
    </xf>
    <xf numFmtId="165" fontId="19" fillId="0" borderId="0" xfId="42" applyNumberFormat="1" applyFont="1" applyAlignment="1">
      <alignment/>
    </xf>
    <xf numFmtId="0" fontId="19" fillId="0" borderId="10" xfId="0" applyFont="1" applyBorder="1" applyAlignment="1">
      <alignment horizontal="left" indent="1"/>
    </xf>
    <xf numFmtId="165" fontId="19" fillId="0" borderId="10" xfId="42" applyNumberFormat="1" applyFont="1" applyBorder="1" applyAlignment="1">
      <alignment/>
    </xf>
    <xf numFmtId="10" fontId="19" fillId="0" borderId="10" xfId="57" applyNumberFormat="1" applyFont="1" applyBorder="1" applyAlignment="1">
      <alignment/>
    </xf>
    <xf numFmtId="166" fontId="19" fillId="0" borderId="10" xfId="57" applyNumberFormat="1" applyFont="1" applyBorder="1" applyAlignment="1">
      <alignment/>
    </xf>
    <xf numFmtId="164" fontId="19" fillId="0" borderId="10" xfId="44" applyNumberFormat="1" applyFont="1" applyBorder="1" applyAlignment="1">
      <alignment/>
    </xf>
    <xf numFmtId="0" fontId="21" fillId="0" borderId="10" xfId="0" applyFont="1" applyBorder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19" fillId="33" borderId="0" xfId="0" applyFont="1" applyFill="1" applyAlignment="1">
      <alignment horizontal="left" indent="1"/>
    </xf>
    <xf numFmtId="165" fontId="19" fillId="33" borderId="0" xfId="0" applyNumberFormat="1" applyFont="1" applyFill="1" applyAlignment="1">
      <alignment/>
    </xf>
    <xf numFmtId="10" fontId="19" fillId="33" borderId="0" xfId="0" applyNumberFormat="1" applyFont="1" applyFill="1" applyAlignment="1">
      <alignment/>
    </xf>
    <xf numFmtId="166" fontId="19" fillId="33" borderId="0" xfId="0" applyNumberFormat="1" applyFont="1" applyFill="1" applyAlignment="1">
      <alignment/>
    </xf>
    <xf numFmtId="164" fontId="19" fillId="33" borderId="0" xfId="44" applyNumberFormat="1" applyFont="1" applyFill="1" applyAlignment="1">
      <alignment/>
    </xf>
    <xf numFmtId="0" fontId="0" fillId="33" borderId="10" xfId="0" applyFill="1" applyBorder="1" applyAlignment="1">
      <alignment horizontal="left" indent="1"/>
    </xf>
    <xf numFmtId="169" fontId="0" fillId="33" borderId="10" xfId="0" applyNumberFormat="1" applyFill="1" applyBorder="1" applyAlignment="1">
      <alignment horizontal="left" indent="1"/>
    </xf>
    <xf numFmtId="0" fontId="0" fillId="33" borderId="10" xfId="0" applyFill="1" applyBorder="1" applyAlignment="1">
      <alignment/>
    </xf>
    <xf numFmtId="164" fontId="0" fillId="33" borderId="10" xfId="44" applyNumberFormat="1" applyFill="1" applyBorder="1" applyAlignment="1">
      <alignment/>
    </xf>
    <xf numFmtId="9" fontId="0" fillId="0" borderId="0" xfId="57" applyAlignment="1">
      <alignment/>
    </xf>
    <xf numFmtId="0" fontId="19" fillId="0" borderId="0" xfId="0" applyFont="1" applyAlignment="1">
      <alignment/>
    </xf>
    <xf numFmtId="170" fontId="0" fillId="0" borderId="0" xfId="57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lin\Adcentricity\Colin's%20Documents\Debt%20and%20Equity\Old%20AdC%20-%20INC\Equity\Shareholders%20Structure%20Per%20Round%202011-12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nd 1"/>
      <sheetName val="Round 2"/>
      <sheetName val="Round 3 (a)"/>
      <sheetName val="Round 3 (b)"/>
      <sheetName val="Round 3 (c)"/>
      <sheetName val="Round 3 (d)"/>
      <sheetName val="Round 3 (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29.375" style="0" customWidth="1"/>
    <col min="2" max="2" width="17.00390625" style="0" bestFit="1" customWidth="1"/>
    <col min="3" max="3" width="2.25390625" style="0" customWidth="1"/>
    <col min="4" max="4" width="10.75390625" style="0" customWidth="1"/>
    <col min="5" max="5" width="2.25390625" style="0" customWidth="1"/>
    <col min="6" max="6" width="13.625" style="0" customWidth="1"/>
    <col min="7" max="7" width="2.25390625" style="0" customWidth="1"/>
    <col min="8" max="9" width="14.875" style="0" customWidth="1"/>
    <col min="10" max="10" width="11.875" style="0" customWidth="1"/>
    <col min="11" max="11" width="8.375" style="0" customWidth="1"/>
    <col min="12" max="12" width="12.00390625" style="0" customWidth="1"/>
    <col min="13" max="13" width="5.625" style="0" customWidth="1"/>
    <col min="14" max="14" width="11.875" style="0" customWidth="1"/>
  </cols>
  <sheetData>
    <row r="1" spans="1:13" ht="15.7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30" ht="25.5" customHeight="1">
      <c r="A4" s="2" t="s">
        <v>0</v>
      </c>
      <c r="B4" s="3" t="s">
        <v>29</v>
      </c>
      <c r="C4" s="3"/>
      <c r="D4" s="3" t="s">
        <v>2</v>
      </c>
      <c r="E4" s="3"/>
      <c r="F4" s="4" t="s">
        <v>30</v>
      </c>
      <c r="G4" s="3"/>
      <c r="H4" s="4" t="s">
        <v>28</v>
      </c>
      <c r="I4" s="3" t="s">
        <v>3</v>
      </c>
      <c r="J4" s="4" t="s">
        <v>12</v>
      </c>
      <c r="K4" s="2" t="s">
        <v>4</v>
      </c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 customHeight="1">
      <c r="A5" s="8" t="s">
        <v>13</v>
      </c>
      <c r="B5" s="9">
        <v>5000000</v>
      </c>
      <c r="C5" s="9"/>
      <c r="D5" s="10" t="s">
        <v>5</v>
      </c>
      <c r="E5" s="10"/>
      <c r="F5" s="11">
        <f>B5/B$28</f>
        <v>0.5</v>
      </c>
      <c r="G5" s="12"/>
      <c r="H5" s="13">
        <v>1</v>
      </c>
      <c r="I5" s="14">
        <f>H5/B5</f>
        <v>2E-07</v>
      </c>
      <c r="J5" s="13">
        <f>H5*100%/F5</f>
        <v>2</v>
      </c>
      <c r="K5" s="1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 customHeight="1">
      <c r="A6" s="8" t="s">
        <v>14</v>
      </c>
      <c r="B6" s="9">
        <v>5000000</v>
      </c>
      <c r="C6" s="9"/>
      <c r="D6" s="10" t="s">
        <v>5</v>
      </c>
      <c r="E6" s="10"/>
      <c r="F6" s="11">
        <f>B6/B$28</f>
        <v>0.5</v>
      </c>
      <c r="G6" s="12"/>
      <c r="H6" s="13">
        <v>1</v>
      </c>
      <c r="I6" s="14">
        <f>H6/B6</f>
        <v>2E-07</v>
      </c>
      <c r="J6" s="13">
        <f>H6*100%/F6</f>
        <v>2</v>
      </c>
      <c r="K6" s="16"/>
      <c r="L6" s="1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 customHeight="1">
      <c r="A7" s="8"/>
      <c r="B7" s="9"/>
      <c r="C7" s="9"/>
      <c r="D7" s="9"/>
      <c r="E7" s="9"/>
      <c r="F7" s="20"/>
      <c r="G7" s="12"/>
      <c r="H7" s="13"/>
      <c r="I7" s="13"/>
      <c r="J7" s="13"/>
      <c r="K7" s="1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 customHeight="1">
      <c r="A8" s="21" t="s">
        <v>8</v>
      </c>
      <c r="B8" s="22">
        <f>SUM(B5:B6)</f>
        <v>10000000</v>
      </c>
      <c r="C8" s="22"/>
      <c r="D8" s="22"/>
      <c r="E8" s="22"/>
      <c r="F8" s="23">
        <f>SUM(F5:F6)</f>
        <v>1</v>
      </c>
      <c r="G8" s="24"/>
      <c r="H8" s="25">
        <f>SUM(H5:H6)</f>
        <v>2</v>
      </c>
      <c r="I8" s="25"/>
      <c r="J8" s="25"/>
      <c r="K8" s="19"/>
      <c r="L8" s="2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 customHeight="1">
      <c r="A9" s="21"/>
      <c r="B9" s="22"/>
      <c r="C9" s="22"/>
      <c r="D9" s="22"/>
      <c r="E9" s="22"/>
      <c r="F9" s="23"/>
      <c r="G9" s="24"/>
      <c r="H9" s="26"/>
      <c r="I9" s="26"/>
      <c r="J9" s="26"/>
      <c r="K9" s="19"/>
      <c r="L9" s="2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 customHeight="1">
      <c r="A10" s="27"/>
      <c r="B10" s="17"/>
      <c r="C10" s="32"/>
      <c r="D10" s="10"/>
      <c r="E10" s="10"/>
      <c r="F10" s="11"/>
      <c r="G10" s="29"/>
      <c r="H10" s="30"/>
      <c r="I10" s="30"/>
      <c r="J10" s="30"/>
      <c r="K10" s="31"/>
      <c r="L10" s="1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 customHeight="1">
      <c r="A11" s="2" t="s">
        <v>15</v>
      </c>
      <c r="B11" s="17"/>
      <c r="C11" s="32"/>
      <c r="D11" s="10"/>
      <c r="E11" s="10"/>
      <c r="F11" s="11"/>
      <c r="G11" s="29"/>
      <c r="H11" s="30"/>
      <c r="I11" s="30"/>
      <c r="J11" s="30"/>
      <c r="K11" s="31"/>
      <c r="L11" s="1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 customHeight="1">
      <c r="A12" s="27" t="s">
        <v>15</v>
      </c>
      <c r="B12" s="9"/>
      <c r="C12" s="9"/>
      <c r="D12" s="10"/>
      <c r="E12" s="10"/>
      <c r="F12" s="11">
        <f>B12/B$28</f>
        <v>0</v>
      </c>
      <c r="G12" s="34"/>
      <c r="H12" s="35"/>
      <c r="I12" s="35"/>
      <c r="J12" s="35"/>
      <c r="K12" s="31"/>
      <c r="L12" s="3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>
      <c r="A13" s="8"/>
      <c r="B13" s="17"/>
      <c r="C13" s="17"/>
      <c r="D13" s="10"/>
      <c r="E13" s="33"/>
      <c r="F13" s="18"/>
      <c r="G13" s="34"/>
      <c r="H13" s="35"/>
      <c r="I13" s="35"/>
      <c r="J13" s="35"/>
      <c r="K13" s="37"/>
      <c r="L13" s="3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 customHeight="1">
      <c r="A14" s="21" t="s">
        <v>21</v>
      </c>
      <c r="B14" s="22">
        <f>SUM(B12)</f>
        <v>0</v>
      </c>
      <c r="C14" s="22"/>
      <c r="D14" s="22"/>
      <c r="E14" s="22"/>
      <c r="F14" s="23">
        <f>SUM(F12)</f>
        <v>0</v>
      </c>
      <c r="G14" s="24"/>
      <c r="H14" s="25">
        <f>SUM(H12)</f>
        <v>0</v>
      </c>
      <c r="I14" s="25"/>
      <c r="J14" s="35"/>
      <c r="K14" s="37"/>
      <c r="L14" s="36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 customHeight="1">
      <c r="A15" s="2" t="s">
        <v>9</v>
      </c>
      <c r="B15" s="9"/>
      <c r="C15" s="9"/>
      <c r="D15" s="9"/>
      <c r="E15" s="9"/>
      <c r="F15" s="20"/>
      <c r="G15" s="12"/>
      <c r="H15" s="13"/>
      <c r="I15" s="13"/>
      <c r="J15" s="13"/>
      <c r="K15" s="19"/>
      <c r="L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 customHeight="1">
      <c r="A16" s="27" t="s">
        <v>19</v>
      </c>
      <c r="B16" s="28"/>
      <c r="C16" s="28"/>
      <c r="D16" s="10"/>
      <c r="E16" s="10"/>
      <c r="F16" s="11">
        <f>B16/B$28</f>
        <v>0</v>
      </c>
      <c r="G16" s="29"/>
      <c r="H16" s="30"/>
      <c r="I16" s="14"/>
      <c r="J16" s="13"/>
      <c r="K16" s="31"/>
      <c r="L16" s="2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 customHeight="1">
      <c r="A17" s="27" t="s">
        <v>20</v>
      </c>
      <c r="B17" s="28"/>
      <c r="C17" s="28"/>
      <c r="D17" s="10"/>
      <c r="E17" s="10"/>
      <c r="F17" s="11">
        <f>B17/B$28</f>
        <v>0</v>
      </c>
      <c r="G17" s="29"/>
      <c r="H17" s="30"/>
      <c r="I17" s="14"/>
      <c r="J17" s="13"/>
      <c r="K17" s="31"/>
      <c r="L17" s="2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 customHeight="1">
      <c r="A18" s="27"/>
      <c r="B18" s="17"/>
      <c r="C18" s="32"/>
      <c r="D18" s="10"/>
      <c r="E18" s="10"/>
      <c r="F18" s="11"/>
      <c r="G18" s="29"/>
      <c r="H18" s="30"/>
      <c r="I18" s="30"/>
      <c r="J18" s="30"/>
      <c r="K18" s="31"/>
      <c r="L18" s="1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 customHeight="1">
      <c r="A19" s="21" t="s">
        <v>10</v>
      </c>
      <c r="B19" s="22">
        <f>SUM(B16:B17)</f>
        <v>0</v>
      </c>
      <c r="C19" s="22"/>
      <c r="D19" s="22"/>
      <c r="E19" s="22"/>
      <c r="F19" s="23">
        <f>SUM(F16:F17)</f>
        <v>0</v>
      </c>
      <c r="G19" s="24"/>
      <c r="H19" s="25">
        <f>SUM(H16:H17)</f>
        <v>0</v>
      </c>
      <c r="I19" s="25"/>
      <c r="J19" s="25"/>
      <c r="K19" s="31"/>
      <c r="L19" s="1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1" spans="1:30" ht="12.75" customHeight="1">
      <c r="A21" s="2" t="s">
        <v>16</v>
      </c>
      <c r="B21" s="33"/>
      <c r="C21" s="17"/>
      <c r="D21" s="10"/>
      <c r="E21" s="33"/>
      <c r="F21" s="11"/>
      <c r="G21" s="38"/>
      <c r="H21" s="35"/>
      <c r="I21" s="35"/>
      <c r="J21" s="35"/>
      <c r="K21" s="19"/>
      <c r="L21" s="1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 customHeight="1">
      <c r="A22" s="8"/>
      <c r="B22" s="33"/>
      <c r="C22" s="17"/>
      <c r="D22" s="10"/>
      <c r="E22" s="33"/>
      <c r="F22" s="11">
        <f>B22/B$28</f>
        <v>0</v>
      </c>
      <c r="G22" s="38"/>
      <c r="H22" s="35"/>
      <c r="I22" s="35"/>
      <c r="J22" s="35"/>
      <c r="K22" s="19"/>
      <c r="L22" s="1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 customHeight="1">
      <c r="A23" s="39"/>
      <c r="B23" s="33"/>
      <c r="C23" s="17"/>
      <c r="D23" s="10"/>
      <c r="E23" s="33"/>
      <c r="F23" s="11"/>
      <c r="G23" s="38"/>
      <c r="H23" s="35"/>
      <c r="I23" s="35"/>
      <c r="J23" s="35"/>
      <c r="K23" s="19"/>
      <c r="L23" s="1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 customHeight="1">
      <c r="A24" s="8"/>
      <c r="B24" s="40"/>
      <c r="C24" s="9"/>
      <c r="D24" s="9"/>
      <c r="E24" s="9"/>
      <c r="F24" s="20"/>
      <c r="G24" s="12"/>
      <c r="H24" s="13"/>
      <c r="I24" s="13"/>
      <c r="J24" s="13"/>
      <c r="K24" s="1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 customHeight="1">
      <c r="A25" s="21" t="s">
        <v>17</v>
      </c>
      <c r="B25" s="41">
        <f>SUM(B22:B23)</f>
        <v>0</v>
      </c>
      <c r="C25" s="41"/>
      <c r="D25" s="41"/>
      <c r="E25" s="41"/>
      <c r="F25" s="23">
        <f>SUM(F22:F23)</f>
        <v>0</v>
      </c>
      <c r="G25" s="24"/>
      <c r="H25" s="25">
        <f>SUM(H22:H23)</f>
        <v>0</v>
      </c>
      <c r="I25" s="25"/>
      <c r="J25" s="25"/>
      <c r="K25" s="19"/>
      <c r="L25" s="2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42"/>
      <c r="B26" s="43"/>
      <c r="C26" s="43"/>
      <c r="D26" s="43"/>
      <c r="E26" s="43"/>
      <c r="F26" s="44"/>
      <c r="G26" s="45"/>
      <c r="H26" s="46"/>
      <c r="I26" s="46"/>
      <c r="J26" s="46"/>
      <c r="K26" s="47"/>
      <c r="L26" s="5"/>
      <c r="M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8"/>
      <c r="M27" s="4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customHeight="1">
      <c r="A28" s="50" t="s">
        <v>11</v>
      </c>
      <c r="B28" s="51">
        <f>B8+B13+B19+B25</f>
        <v>10000000</v>
      </c>
      <c r="C28" s="51"/>
      <c r="D28" s="51"/>
      <c r="E28" s="51"/>
      <c r="F28" s="52">
        <f>F8+F13+F19+F25</f>
        <v>1</v>
      </c>
      <c r="G28" s="53"/>
      <c r="H28" s="54">
        <f>H8+H13+H19+H25</f>
        <v>2</v>
      </c>
      <c r="I28" s="54"/>
      <c r="J28" s="54"/>
      <c r="K28" s="49"/>
      <c r="L28" s="52"/>
      <c r="M28" s="5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 customHeight="1">
      <c r="A29" s="55"/>
      <c r="B29" s="56"/>
      <c r="C29" s="56"/>
      <c r="D29" s="56"/>
      <c r="E29" s="56"/>
      <c r="F29" s="57"/>
      <c r="G29" s="57"/>
      <c r="H29" s="58"/>
      <c r="I29" s="58"/>
      <c r="J29" s="58"/>
      <c r="K29" s="57"/>
      <c r="L29" s="57"/>
      <c r="M29" s="5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7:30" ht="12.75" customHeight="1">
      <c r="G30" s="59"/>
      <c r="H30" s="13"/>
      <c r="I30" s="13"/>
      <c r="J30" s="1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 customHeight="1">
      <c r="A31" s="60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12.75" customHeight="1">
      <c r="B32" s="61"/>
      <c r="C32" s="61"/>
      <c r="D32" s="61"/>
      <c r="E32" s="6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6:30" ht="12.75" customHeight="1">
      <c r="F33" s="1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ht="15.75" customHeight="1">
      <c r="B34" s="63"/>
      <c r="C34" s="63"/>
      <c r="D34" s="64"/>
      <c r="E34" s="63"/>
      <c r="H34" s="35"/>
      <c r="I34" s="35"/>
      <c r="J34" s="3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ht="15.75" customHeight="1">
      <c r="B35" s="63"/>
      <c r="D35" s="65"/>
      <c r="H35" s="35"/>
      <c r="I35" s="35"/>
      <c r="J35" s="3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ht="15.75" customHeight="1">
      <c r="B36" s="66"/>
      <c r="C36" s="66"/>
      <c r="D36" s="66"/>
      <c r="E36" s="66"/>
      <c r="F36" s="66"/>
      <c r="H36" s="66"/>
      <c r="I36" s="66"/>
      <c r="J36" s="6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5:30" ht="15.75" customHeight="1"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5:30" ht="15.75" customHeight="1"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5:30" ht="15.75" customHeight="1"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5:30" ht="12.75"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5:30" ht="12.75"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6:30" ht="12.75"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2:30" ht="12.75">
      <c r="B43" s="66"/>
      <c r="C43" s="66"/>
      <c r="D43" s="66"/>
      <c r="E43" s="66"/>
      <c r="F43" s="66"/>
      <c r="H43" s="66"/>
      <c r="I43" s="66"/>
      <c r="J43" s="6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5:30" ht="12.75"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5:30" ht="12.75"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5:30" ht="12.75"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5:30" ht="12.75"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5:30" ht="12.75"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</sheetData>
  <sheetProtection/>
  <printOptions/>
  <pageMargins left="0.75" right="0.75" top="1" bottom="1" header="0.5" footer="0.5"/>
  <pageSetup fitToHeight="1" fitToWidth="1" orientation="portrait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workbookViewId="0" topLeftCell="A1">
      <selection activeCell="A2" sqref="A2"/>
    </sheetView>
  </sheetViews>
  <sheetFormatPr defaultColWidth="11.00390625" defaultRowHeight="12.75"/>
  <cols>
    <col min="1" max="1" width="29.375" style="0" customWidth="1"/>
    <col min="2" max="2" width="17.00390625" style="0" bestFit="1" customWidth="1"/>
    <col min="3" max="3" width="2.25390625" style="0" customWidth="1"/>
    <col min="4" max="4" width="10.75390625" style="0" customWidth="1"/>
    <col min="5" max="5" width="2.25390625" style="0" customWidth="1"/>
    <col min="6" max="6" width="13.625" style="0" customWidth="1"/>
    <col min="7" max="7" width="2.25390625" style="0" customWidth="1"/>
    <col min="8" max="9" width="14.875" style="0" customWidth="1"/>
    <col min="10" max="10" width="11.875" style="0" customWidth="1"/>
    <col min="11" max="11" width="8.375" style="0" customWidth="1"/>
    <col min="12" max="12" width="12.00390625" style="0" customWidth="1"/>
    <col min="13" max="13" width="5.625" style="0" customWidth="1"/>
    <col min="14" max="14" width="11.875" style="0" customWidth="1"/>
  </cols>
  <sheetData>
    <row r="1" spans="1:13" ht="15.7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30" ht="25.5" customHeight="1">
      <c r="A4" s="2" t="s">
        <v>0</v>
      </c>
      <c r="B4" s="3" t="s">
        <v>1</v>
      </c>
      <c r="C4" s="3"/>
      <c r="D4" s="3" t="s">
        <v>2</v>
      </c>
      <c r="E4" s="3"/>
      <c r="F4" s="4" t="s">
        <v>30</v>
      </c>
      <c r="G4" s="3"/>
      <c r="H4" s="4" t="s">
        <v>28</v>
      </c>
      <c r="I4" s="3" t="s">
        <v>3</v>
      </c>
      <c r="J4" s="4" t="s">
        <v>12</v>
      </c>
      <c r="K4" s="2" t="s">
        <v>4</v>
      </c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 customHeight="1">
      <c r="A5" s="8" t="s">
        <v>13</v>
      </c>
      <c r="B5" s="9">
        <v>5000000</v>
      </c>
      <c r="C5" s="9"/>
      <c r="D5" s="10" t="s">
        <v>5</v>
      </c>
      <c r="E5" s="10"/>
      <c r="F5" s="11">
        <f>B5/B$28</f>
        <v>0.43478260869565216</v>
      </c>
      <c r="G5" s="12"/>
      <c r="H5" s="13">
        <v>1</v>
      </c>
      <c r="I5" s="14">
        <f>H5/B5</f>
        <v>2E-07</v>
      </c>
      <c r="J5" s="13">
        <f>H5*100%/F5</f>
        <v>2.3000000000000003</v>
      </c>
      <c r="K5" s="1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 customHeight="1">
      <c r="A6" s="8" t="s">
        <v>14</v>
      </c>
      <c r="B6" s="9">
        <v>5000000</v>
      </c>
      <c r="C6" s="9"/>
      <c r="D6" s="10" t="s">
        <v>5</v>
      </c>
      <c r="E6" s="10"/>
      <c r="F6" s="11">
        <f>B6/B$28</f>
        <v>0.43478260869565216</v>
      </c>
      <c r="G6" s="12"/>
      <c r="H6" s="13">
        <v>1</v>
      </c>
      <c r="I6" s="14">
        <f>H6/B6</f>
        <v>2E-07</v>
      </c>
      <c r="J6" s="13">
        <f>H6*100%/F6</f>
        <v>2.3000000000000003</v>
      </c>
      <c r="K6" s="16"/>
      <c r="L6" s="1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 customHeight="1">
      <c r="A7" s="8"/>
      <c r="B7" s="9"/>
      <c r="C7" s="9"/>
      <c r="D7" s="9"/>
      <c r="E7" s="9"/>
      <c r="F7" s="20"/>
      <c r="G7" s="12"/>
      <c r="H7" s="13"/>
      <c r="I7" s="13"/>
      <c r="J7" s="13"/>
      <c r="K7" s="1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 customHeight="1">
      <c r="A8" s="21" t="s">
        <v>8</v>
      </c>
      <c r="B8" s="22">
        <f>SUM(B5:B6)</f>
        <v>10000000</v>
      </c>
      <c r="C8" s="22"/>
      <c r="D8" s="22"/>
      <c r="E8" s="22"/>
      <c r="F8" s="23">
        <f>SUM(F5:F6)</f>
        <v>0.8695652173913043</v>
      </c>
      <c r="G8" s="24"/>
      <c r="H8" s="25">
        <f>SUM(H5:H6)</f>
        <v>2</v>
      </c>
      <c r="I8" s="25"/>
      <c r="J8" s="25"/>
      <c r="K8" s="19"/>
      <c r="L8" s="2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 customHeight="1">
      <c r="A9" s="27"/>
      <c r="B9" s="17"/>
      <c r="C9" s="32"/>
      <c r="D9" s="10"/>
      <c r="E9" s="10"/>
      <c r="F9" s="11"/>
      <c r="G9" s="29"/>
      <c r="H9" s="30"/>
      <c r="I9" s="30"/>
      <c r="J9" s="30"/>
      <c r="K9" s="31"/>
      <c r="L9" s="1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 customHeight="1">
      <c r="A10" s="2" t="s">
        <v>25</v>
      </c>
      <c r="B10" s="17"/>
      <c r="C10" s="32"/>
      <c r="D10" s="10"/>
      <c r="E10" s="10"/>
      <c r="F10" s="11"/>
      <c r="G10" s="29"/>
      <c r="H10" s="30"/>
      <c r="I10" s="30"/>
      <c r="J10" s="30"/>
      <c r="K10" s="31"/>
      <c r="L10" s="1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 customHeight="1">
      <c r="A11" s="27" t="s">
        <v>15</v>
      </c>
      <c r="B11" s="9">
        <v>1500000</v>
      </c>
      <c r="C11" s="9"/>
      <c r="D11" s="10" t="s">
        <v>5</v>
      </c>
      <c r="E11" s="10"/>
      <c r="F11" s="11">
        <f>B11/B$28</f>
        <v>0.13043478260869565</v>
      </c>
      <c r="G11" s="34"/>
      <c r="H11" s="35"/>
      <c r="I11" s="35"/>
      <c r="J11" s="35"/>
      <c r="K11" s="19" t="s">
        <v>6</v>
      </c>
      <c r="L11" s="3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 customHeight="1">
      <c r="A12" s="8"/>
      <c r="B12" s="17"/>
      <c r="C12" s="17"/>
      <c r="D12" s="10"/>
      <c r="E12" s="33"/>
      <c r="F12" s="18"/>
      <c r="G12" s="34"/>
      <c r="H12" s="35"/>
      <c r="I12" s="35"/>
      <c r="J12" s="35"/>
      <c r="K12" s="19" t="s">
        <v>7</v>
      </c>
      <c r="L12" s="3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>
      <c r="A13" s="21" t="s">
        <v>21</v>
      </c>
      <c r="B13" s="22">
        <f>SUM(B11)</f>
        <v>1500000</v>
      </c>
      <c r="C13" s="22"/>
      <c r="D13" s="22"/>
      <c r="E13" s="22"/>
      <c r="F13" s="23">
        <f>SUM(F11)</f>
        <v>0.13043478260869565</v>
      </c>
      <c r="G13" s="24"/>
      <c r="H13" s="25">
        <f>SUM(H11)</f>
        <v>0</v>
      </c>
      <c r="I13" s="25"/>
      <c r="J13" s="35"/>
      <c r="K13" s="37"/>
      <c r="L13" s="3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 customHeight="1">
      <c r="A14" s="21"/>
      <c r="B14" s="22"/>
      <c r="C14" s="22"/>
      <c r="D14" s="22"/>
      <c r="E14" s="22"/>
      <c r="F14" s="23"/>
      <c r="G14" s="24"/>
      <c r="H14" s="26"/>
      <c r="I14" s="26"/>
      <c r="J14" s="26"/>
      <c r="K14" s="19"/>
      <c r="L14" s="2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 customHeight="1">
      <c r="A15" s="2" t="s">
        <v>9</v>
      </c>
      <c r="B15" s="9"/>
      <c r="C15" s="9"/>
      <c r="D15" s="9"/>
      <c r="E15" s="9"/>
      <c r="F15" s="20"/>
      <c r="G15" s="12"/>
      <c r="H15" s="13"/>
      <c r="I15" s="13"/>
      <c r="J15" s="13"/>
      <c r="K15" s="19"/>
      <c r="L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 customHeight="1">
      <c r="A16" s="27" t="s">
        <v>19</v>
      </c>
      <c r="B16" s="28"/>
      <c r="C16" s="28"/>
      <c r="D16" s="10"/>
      <c r="E16" s="10"/>
      <c r="F16" s="11">
        <f>B16/B$28</f>
        <v>0</v>
      </c>
      <c r="G16" s="29"/>
      <c r="H16" s="30"/>
      <c r="I16" s="14"/>
      <c r="J16" s="13"/>
      <c r="K16" s="31"/>
      <c r="L16" s="2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 customHeight="1">
      <c r="A17" s="27" t="s">
        <v>20</v>
      </c>
      <c r="B17" s="28"/>
      <c r="C17" s="28"/>
      <c r="D17" s="10"/>
      <c r="E17" s="10"/>
      <c r="F17" s="11">
        <f>B17/B$28</f>
        <v>0</v>
      </c>
      <c r="G17" s="29"/>
      <c r="H17" s="30"/>
      <c r="I17" s="14"/>
      <c r="J17" s="13"/>
      <c r="K17" s="31"/>
      <c r="L17" s="2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 customHeight="1">
      <c r="A18" s="27"/>
      <c r="B18" s="17"/>
      <c r="C18" s="32"/>
      <c r="D18" s="10"/>
      <c r="E18" s="10"/>
      <c r="F18" s="11"/>
      <c r="G18" s="29"/>
      <c r="H18" s="30"/>
      <c r="I18" s="30"/>
      <c r="J18" s="30"/>
      <c r="K18" s="31"/>
      <c r="L18" s="1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 customHeight="1">
      <c r="A19" s="21" t="s">
        <v>10</v>
      </c>
      <c r="B19" s="22">
        <f>SUM(B16:B17)</f>
        <v>0</v>
      </c>
      <c r="C19" s="22"/>
      <c r="D19" s="22"/>
      <c r="E19" s="22"/>
      <c r="F19" s="23">
        <f>SUM(F16:F17)</f>
        <v>0</v>
      </c>
      <c r="G19" s="24"/>
      <c r="H19" s="25">
        <f>SUM(H16:H17)</f>
        <v>0</v>
      </c>
      <c r="I19" s="25"/>
      <c r="J19" s="25"/>
      <c r="K19" s="31"/>
      <c r="L19" s="1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1" spans="1:30" ht="12.75" customHeight="1">
      <c r="A21" s="2" t="s">
        <v>16</v>
      </c>
      <c r="B21" s="33"/>
      <c r="C21" s="17"/>
      <c r="D21" s="10"/>
      <c r="E21" s="33"/>
      <c r="F21" s="11"/>
      <c r="G21" s="38"/>
      <c r="H21" s="35"/>
      <c r="I21" s="35"/>
      <c r="J21" s="35"/>
      <c r="K21" s="19"/>
      <c r="L21" s="1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 customHeight="1">
      <c r="A22" s="8"/>
      <c r="B22" s="33"/>
      <c r="C22" s="17"/>
      <c r="D22" s="10"/>
      <c r="E22" s="33"/>
      <c r="F22" s="11"/>
      <c r="G22" s="38"/>
      <c r="H22" s="35"/>
      <c r="I22" s="35"/>
      <c r="J22" s="35"/>
      <c r="K22" s="19"/>
      <c r="L22" s="1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 customHeight="1">
      <c r="A23" s="39"/>
      <c r="B23" s="33"/>
      <c r="C23" s="17"/>
      <c r="D23" s="10"/>
      <c r="E23" s="33"/>
      <c r="F23" s="11"/>
      <c r="G23" s="38"/>
      <c r="H23" s="35"/>
      <c r="I23" s="35"/>
      <c r="J23" s="35"/>
      <c r="K23" s="19"/>
      <c r="L23" s="1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 customHeight="1">
      <c r="A24" s="8"/>
      <c r="B24" s="40"/>
      <c r="C24" s="9"/>
      <c r="D24" s="9"/>
      <c r="E24" s="9"/>
      <c r="F24" s="20"/>
      <c r="G24" s="12"/>
      <c r="H24" s="13"/>
      <c r="I24" s="13"/>
      <c r="J24" s="13"/>
      <c r="K24" s="1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 customHeight="1">
      <c r="A25" s="21" t="s">
        <v>17</v>
      </c>
      <c r="B25" s="41">
        <f>SUM(B22:B23)</f>
        <v>0</v>
      </c>
      <c r="C25" s="41"/>
      <c r="D25" s="41"/>
      <c r="E25" s="41"/>
      <c r="F25" s="23">
        <f>SUM(F22:F23)</f>
        <v>0</v>
      </c>
      <c r="G25" s="24"/>
      <c r="H25" s="25">
        <f>SUM(H22:H23)</f>
        <v>0</v>
      </c>
      <c r="I25" s="25"/>
      <c r="J25" s="25"/>
      <c r="K25" s="19"/>
      <c r="L25" s="2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42"/>
      <c r="B26" s="43"/>
      <c r="C26" s="43"/>
      <c r="D26" s="43"/>
      <c r="E26" s="43"/>
      <c r="F26" s="44"/>
      <c r="G26" s="45"/>
      <c r="H26" s="46"/>
      <c r="I26" s="46"/>
      <c r="J26" s="46"/>
      <c r="K26" s="47"/>
      <c r="L26" s="5"/>
      <c r="M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8"/>
      <c r="M27" s="4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customHeight="1">
      <c r="A28" s="50" t="s">
        <v>11</v>
      </c>
      <c r="B28" s="51">
        <f>B8+B13+B19+B25</f>
        <v>11500000</v>
      </c>
      <c r="C28" s="51"/>
      <c r="D28" s="51"/>
      <c r="E28" s="51"/>
      <c r="F28" s="52">
        <f>F8+F13+F19+F25</f>
        <v>1</v>
      </c>
      <c r="G28" s="53"/>
      <c r="H28" s="54">
        <f>H8+H13+H19+H25</f>
        <v>2</v>
      </c>
      <c r="I28" s="54"/>
      <c r="J28" s="54"/>
      <c r="K28" s="49"/>
      <c r="L28" s="52"/>
      <c r="M28" s="5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 customHeight="1">
      <c r="A29" s="55"/>
      <c r="B29" s="56"/>
      <c r="C29" s="56"/>
      <c r="D29" s="56"/>
      <c r="E29" s="56"/>
      <c r="F29" s="57"/>
      <c r="G29" s="57"/>
      <c r="H29" s="58"/>
      <c r="I29" s="58"/>
      <c r="J29" s="58"/>
      <c r="K29" s="57"/>
      <c r="L29" s="57"/>
      <c r="M29" s="5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7:30" ht="15.75" customHeight="1">
      <c r="G30" s="59"/>
      <c r="H30" s="13"/>
      <c r="I30" s="13"/>
      <c r="J30" s="1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 customHeight="1">
      <c r="A31" s="60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15.75" customHeight="1">
      <c r="B32" s="61"/>
      <c r="C32" s="61"/>
      <c r="D32" s="61"/>
      <c r="E32" s="6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6:30" ht="12.75">
      <c r="F33" s="1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ht="12.75">
      <c r="B34" s="63"/>
      <c r="C34" s="63"/>
      <c r="D34" s="64"/>
      <c r="E34" s="63"/>
      <c r="H34" s="35"/>
      <c r="I34" s="35"/>
      <c r="J34" s="3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ht="12.75">
      <c r="B35" s="63"/>
      <c r="D35" s="65"/>
      <c r="H35" s="35"/>
      <c r="I35" s="35"/>
      <c r="J35" s="3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ht="12.75">
      <c r="B36" s="66"/>
      <c r="C36" s="66"/>
      <c r="D36" s="66"/>
      <c r="E36" s="66"/>
      <c r="F36" s="66"/>
      <c r="H36" s="66"/>
      <c r="I36" s="66"/>
      <c r="J36" s="6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5:30" ht="12.75"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5:30" ht="12.75"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5:30" ht="12.75"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5:30" ht="12.75"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5:30" ht="12.75"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</sheetData>
  <sheetProtection/>
  <printOptions/>
  <pageMargins left="0.75" right="0.75" top="1" bottom="1" header="0.5" footer="0.5"/>
  <pageSetup fitToHeight="1" fitToWidth="1" orientation="portrait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workbookViewId="0" topLeftCell="A1">
      <selection activeCell="A2" sqref="A2"/>
    </sheetView>
  </sheetViews>
  <sheetFormatPr defaultColWidth="11.00390625" defaultRowHeight="12.75"/>
  <cols>
    <col min="1" max="1" width="29.375" style="0" customWidth="1"/>
    <col min="2" max="2" width="17.00390625" style="0" bestFit="1" customWidth="1"/>
    <col min="3" max="3" width="2.25390625" style="0" customWidth="1"/>
    <col min="4" max="4" width="10.75390625" style="0" customWidth="1"/>
    <col min="5" max="5" width="2.25390625" style="0" customWidth="1"/>
    <col min="6" max="6" width="13.625" style="0" customWidth="1"/>
    <col min="7" max="7" width="2.25390625" style="0" customWidth="1"/>
    <col min="8" max="9" width="14.875" style="0" customWidth="1"/>
    <col min="10" max="10" width="11.875" style="0" customWidth="1"/>
    <col min="11" max="11" width="8.375" style="0" customWidth="1"/>
    <col min="12" max="12" width="12.00390625" style="0" customWidth="1"/>
    <col min="13" max="13" width="5.625" style="0" customWidth="1"/>
    <col min="14" max="14" width="11.875" style="0" customWidth="1"/>
  </cols>
  <sheetData>
    <row r="1" spans="1:13" ht="15.7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30" ht="25.5" customHeight="1">
      <c r="A4" s="2" t="s">
        <v>0</v>
      </c>
      <c r="B4" s="3" t="s">
        <v>1</v>
      </c>
      <c r="C4" s="3"/>
      <c r="D4" s="3" t="s">
        <v>2</v>
      </c>
      <c r="E4" s="3"/>
      <c r="F4" s="4" t="s">
        <v>30</v>
      </c>
      <c r="G4" s="3"/>
      <c r="H4" s="4" t="s">
        <v>28</v>
      </c>
      <c r="I4" s="3" t="s">
        <v>3</v>
      </c>
      <c r="J4" s="4" t="s">
        <v>12</v>
      </c>
      <c r="K4" s="2" t="s">
        <v>4</v>
      </c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 customHeight="1">
      <c r="A5" s="8" t="s">
        <v>13</v>
      </c>
      <c r="B5" s="9">
        <v>5000000</v>
      </c>
      <c r="C5" s="9"/>
      <c r="D5" s="10" t="s">
        <v>5</v>
      </c>
      <c r="E5" s="10"/>
      <c r="F5" s="11">
        <f>B5/B$28</f>
        <v>0.3448275862068966</v>
      </c>
      <c r="G5" s="12"/>
      <c r="H5" s="13">
        <v>1</v>
      </c>
      <c r="I5" s="14">
        <f>H5/B5</f>
        <v>2E-07</v>
      </c>
      <c r="J5" s="13">
        <f>H5*100%/F5</f>
        <v>2.9</v>
      </c>
      <c r="K5" s="1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 customHeight="1">
      <c r="A6" s="8" t="s">
        <v>14</v>
      </c>
      <c r="B6" s="9">
        <v>5000000</v>
      </c>
      <c r="C6" s="9"/>
      <c r="D6" s="10" t="s">
        <v>5</v>
      </c>
      <c r="E6" s="10"/>
      <c r="F6" s="11">
        <f>B6/B$28</f>
        <v>0.3448275862068966</v>
      </c>
      <c r="G6" s="12"/>
      <c r="H6" s="13">
        <v>1</v>
      </c>
      <c r="I6" s="14">
        <f>H6/B6</f>
        <v>2E-07</v>
      </c>
      <c r="J6" s="13">
        <f>H6*100%/F6</f>
        <v>2.9</v>
      </c>
      <c r="K6" s="16"/>
      <c r="L6" s="1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 customHeight="1">
      <c r="A7" s="8"/>
      <c r="B7" s="9"/>
      <c r="C7" s="9"/>
      <c r="D7" s="9"/>
      <c r="E7" s="9"/>
      <c r="F7" s="20"/>
      <c r="G7" s="12"/>
      <c r="H7" s="13"/>
      <c r="I7" s="13"/>
      <c r="J7" s="13"/>
      <c r="K7" s="1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 customHeight="1">
      <c r="A8" s="21" t="s">
        <v>8</v>
      </c>
      <c r="B8" s="22">
        <f>SUM(B5:B6)</f>
        <v>10000000</v>
      </c>
      <c r="C8" s="22"/>
      <c r="D8" s="22"/>
      <c r="E8" s="22"/>
      <c r="F8" s="23">
        <f>SUM(F5:F6)</f>
        <v>0.6896551724137931</v>
      </c>
      <c r="G8" s="24"/>
      <c r="H8" s="25">
        <f>SUM(H5:H6)</f>
        <v>2</v>
      </c>
      <c r="I8" s="25"/>
      <c r="J8" s="25"/>
      <c r="K8" s="19"/>
      <c r="L8" s="2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 customHeight="1">
      <c r="A9" s="27"/>
      <c r="B9" s="17"/>
      <c r="C9" s="32"/>
      <c r="D9" s="10"/>
      <c r="E9" s="10"/>
      <c r="F9" s="11"/>
      <c r="G9" s="29"/>
      <c r="H9" s="30"/>
      <c r="I9" s="30"/>
      <c r="J9" s="30"/>
      <c r="K9" s="31"/>
      <c r="L9" s="1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 customHeight="1">
      <c r="A10" s="2" t="s">
        <v>25</v>
      </c>
      <c r="B10" s="17"/>
      <c r="C10" s="32"/>
      <c r="D10" s="10"/>
      <c r="E10" s="10"/>
      <c r="F10" s="11"/>
      <c r="G10" s="29"/>
      <c r="H10" s="30"/>
      <c r="I10" s="30"/>
      <c r="J10" s="30"/>
      <c r="K10" s="31"/>
      <c r="L10" s="1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 customHeight="1">
      <c r="A11" s="27" t="s">
        <v>15</v>
      </c>
      <c r="B11" s="9">
        <v>1500000</v>
      </c>
      <c r="C11" s="9"/>
      <c r="D11" s="10" t="s">
        <v>5</v>
      </c>
      <c r="E11" s="10"/>
      <c r="F11" s="11">
        <f>B11/B$28</f>
        <v>0.10344827586206896</v>
      </c>
      <c r="G11" s="34"/>
      <c r="H11" s="35">
        <v>0</v>
      </c>
      <c r="I11" s="35"/>
      <c r="J11" s="35"/>
      <c r="K11" s="19" t="s">
        <v>6</v>
      </c>
      <c r="L11" s="3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 customHeight="1">
      <c r="A12" s="8"/>
      <c r="B12" s="17"/>
      <c r="C12" s="17"/>
      <c r="D12" s="10"/>
      <c r="E12" s="33"/>
      <c r="F12" s="18"/>
      <c r="G12" s="34"/>
      <c r="H12" s="35"/>
      <c r="I12" s="35"/>
      <c r="J12" s="35"/>
      <c r="K12" s="19" t="s">
        <v>7</v>
      </c>
      <c r="L12" s="3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>
      <c r="A13" s="21" t="s">
        <v>21</v>
      </c>
      <c r="B13" s="22">
        <f>SUM(B11)</f>
        <v>1500000</v>
      </c>
      <c r="C13" s="22"/>
      <c r="D13" s="22"/>
      <c r="E13" s="22"/>
      <c r="F13" s="23">
        <f>SUM(F11)</f>
        <v>0.10344827586206896</v>
      </c>
      <c r="G13" s="24"/>
      <c r="H13" s="25">
        <f>SUM(H11)</f>
        <v>0</v>
      </c>
      <c r="I13" s="25"/>
      <c r="J13" s="35"/>
      <c r="K13" s="37"/>
      <c r="L13" s="3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 customHeight="1">
      <c r="A14" s="21"/>
      <c r="B14" s="22"/>
      <c r="C14" s="22"/>
      <c r="D14" s="22"/>
      <c r="E14" s="22"/>
      <c r="F14" s="23"/>
      <c r="G14" s="24"/>
      <c r="H14" s="26"/>
      <c r="I14" s="26"/>
      <c r="J14" s="26"/>
      <c r="K14" s="19"/>
      <c r="L14" s="2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 customHeight="1">
      <c r="A15" s="2" t="s">
        <v>26</v>
      </c>
      <c r="B15" s="9"/>
      <c r="C15" s="9"/>
      <c r="D15" s="9"/>
      <c r="E15" s="9"/>
      <c r="F15" s="20"/>
      <c r="G15" s="12"/>
      <c r="H15" s="13"/>
      <c r="I15" s="13"/>
      <c r="J15" s="13"/>
      <c r="K15" s="19"/>
      <c r="L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 customHeight="1">
      <c r="A16" s="27" t="s">
        <v>19</v>
      </c>
      <c r="B16" s="28">
        <v>2000000</v>
      </c>
      <c r="C16" s="28"/>
      <c r="D16" s="10" t="s">
        <v>23</v>
      </c>
      <c r="E16" s="10"/>
      <c r="F16" s="11">
        <f>B16/B$28</f>
        <v>0.13793103448275862</v>
      </c>
      <c r="G16" s="29"/>
      <c r="H16" s="30">
        <v>2000000</v>
      </c>
      <c r="I16" s="14">
        <f>H16/B16</f>
        <v>1</v>
      </c>
      <c r="J16" s="13">
        <f>H16*100%/F16</f>
        <v>14500000</v>
      </c>
      <c r="K16" s="67" t="s">
        <v>24</v>
      </c>
      <c r="L16" s="2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 customHeight="1">
      <c r="A17" s="27" t="s">
        <v>20</v>
      </c>
      <c r="B17" s="28">
        <v>1000000</v>
      </c>
      <c r="C17" s="28"/>
      <c r="D17" s="10" t="s">
        <v>23</v>
      </c>
      <c r="E17" s="10"/>
      <c r="F17" s="11">
        <f>B17/B$28</f>
        <v>0.06896551724137931</v>
      </c>
      <c r="G17" s="29"/>
      <c r="H17" s="30">
        <v>900000</v>
      </c>
      <c r="I17" s="14">
        <f>H17/B17</f>
        <v>0.9</v>
      </c>
      <c r="J17" s="13">
        <f>H17*100%/F17</f>
        <v>13050000</v>
      </c>
      <c r="K17" s="67" t="s">
        <v>24</v>
      </c>
      <c r="L17" s="2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 customHeight="1">
      <c r="A18" s="27"/>
      <c r="B18" s="17"/>
      <c r="C18" s="32"/>
      <c r="D18" s="10"/>
      <c r="E18" s="10"/>
      <c r="F18" s="11"/>
      <c r="G18" s="29"/>
      <c r="H18" s="30"/>
      <c r="I18" s="30"/>
      <c r="J18" s="30"/>
      <c r="K18" s="31"/>
      <c r="L18" s="1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 customHeight="1">
      <c r="A19" s="21" t="s">
        <v>10</v>
      </c>
      <c r="B19" s="22">
        <f>SUM(B16:B17)</f>
        <v>3000000</v>
      </c>
      <c r="C19" s="22"/>
      <c r="D19" s="22"/>
      <c r="E19" s="22"/>
      <c r="F19" s="23">
        <f>SUM(F16:F17)</f>
        <v>0.20689655172413793</v>
      </c>
      <c r="G19" s="24"/>
      <c r="H19" s="25">
        <f>SUM(H16:H17)</f>
        <v>2900000</v>
      </c>
      <c r="I19" s="25"/>
      <c r="J19" s="25"/>
      <c r="K19" s="31"/>
      <c r="L19" s="1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1" spans="1:30" ht="12.75" customHeight="1">
      <c r="A21" s="2" t="s">
        <v>16</v>
      </c>
      <c r="B21" s="33"/>
      <c r="C21" s="17"/>
      <c r="D21" s="10"/>
      <c r="E21" s="33"/>
      <c r="F21" s="11"/>
      <c r="G21" s="38"/>
      <c r="H21" s="35"/>
      <c r="I21" s="35"/>
      <c r="J21" s="35"/>
      <c r="K21" s="19"/>
      <c r="L21" s="1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 customHeight="1">
      <c r="A22" s="8"/>
      <c r="B22" s="33"/>
      <c r="C22" s="17"/>
      <c r="D22" s="10"/>
      <c r="E22" s="33"/>
      <c r="F22" s="11"/>
      <c r="G22" s="38"/>
      <c r="H22" s="35"/>
      <c r="I22" s="35"/>
      <c r="J22" s="35"/>
      <c r="K22" s="19"/>
      <c r="L22" s="1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 customHeight="1">
      <c r="A23" s="39"/>
      <c r="B23" s="33"/>
      <c r="C23" s="17"/>
      <c r="D23" s="10"/>
      <c r="E23" s="33"/>
      <c r="F23" s="11"/>
      <c r="G23" s="38"/>
      <c r="H23" s="35"/>
      <c r="I23" s="35"/>
      <c r="J23" s="35"/>
      <c r="K23" s="19"/>
      <c r="L23" s="1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 customHeight="1">
      <c r="A24" s="8"/>
      <c r="B24" s="40"/>
      <c r="C24" s="9"/>
      <c r="D24" s="9"/>
      <c r="E24" s="9"/>
      <c r="F24" s="20"/>
      <c r="G24" s="12"/>
      <c r="H24" s="13"/>
      <c r="I24" s="13"/>
      <c r="J24" s="13"/>
      <c r="K24" s="1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 customHeight="1">
      <c r="A25" s="21" t="s">
        <v>17</v>
      </c>
      <c r="B25" s="41">
        <f>SUM(B22:B23)</f>
        <v>0</v>
      </c>
      <c r="C25" s="41"/>
      <c r="D25" s="41"/>
      <c r="E25" s="41"/>
      <c r="F25" s="23">
        <f>SUM(F22:F23)</f>
        <v>0</v>
      </c>
      <c r="G25" s="24"/>
      <c r="H25" s="25">
        <f>SUM(H22:H23)</f>
        <v>0</v>
      </c>
      <c r="I25" s="25"/>
      <c r="J25" s="25"/>
      <c r="K25" s="19"/>
      <c r="L25" s="2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42"/>
      <c r="B26" s="43"/>
      <c r="C26" s="43"/>
      <c r="D26" s="43"/>
      <c r="E26" s="43"/>
      <c r="F26" s="44"/>
      <c r="G26" s="45"/>
      <c r="H26" s="46"/>
      <c r="I26" s="46"/>
      <c r="J26" s="46"/>
      <c r="K26" s="47"/>
      <c r="L26" s="5"/>
      <c r="M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8"/>
      <c r="M27" s="4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customHeight="1">
      <c r="A28" s="50" t="s">
        <v>11</v>
      </c>
      <c r="B28" s="51">
        <f>B8+B13+B19+B25</f>
        <v>14500000</v>
      </c>
      <c r="C28" s="51"/>
      <c r="D28" s="51"/>
      <c r="E28" s="51"/>
      <c r="F28" s="52">
        <f>F8+F13+F19+F25</f>
        <v>1</v>
      </c>
      <c r="G28" s="53"/>
      <c r="H28" s="54">
        <f>H8+H13+H19+H25</f>
        <v>2900002</v>
      </c>
      <c r="I28" s="54"/>
      <c r="J28" s="54"/>
      <c r="K28" s="49"/>
      <c r="L28" s="52"/>
      <c r="M28" s="5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 customHeight="1">
      <c r="A29" s="55"/>
      <c r="B29" s="56"/>
      <c r="C29" s="56"/>
      <c r="D29" s="56"/>
      <c r="E29" s="56"/>
      <c r="F29" s="57"/>
      <c r="G29" s="57"/>
      <c r="H29" s="58"/>
      <c r="I29" s="58"/>
      <c r="J29" s="58"/>
      <c r="K29" s="57"/>
      <c r="L29" s="57"/>
      <c r="M29" s="5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7:30" ht="15.75" customHeight="1">
      <c r="G30" s="59"/>
      <c r="H30" s="13"/>
      <c r="I30" s="13"/>
      <c r="J30" s="1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 customHeight="1">
      <c r="A31" s="60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15.75" customHeight="1">
      <c r="B32" s="61"/>
      <c r="C32" s="61"/>
      <c r="D32" s="61"/>
      <c r="E32" s="6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6:30" ht="12.75">
      <c r="F33" s="1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ht="12.75">
      <c r="B34" s="63"/>
      <c r="C34" s="63"/>
      <c r="D34" s="64"/>
      <c r="E34" s="63"/>
      <c r="H34" s="35"/>
      <c r="I34" s="35"/>
      <c r="J34" s="3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ht="12.75">
      <c r="B35" s="63"/>
      <c r="D35" s="65"/>
      <c r="H35" s="35"/>
      <c r="I35" s="35"/>
      <c r="J35" s="3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ht="12.75">
      <c r="B36" s="66"/>
      <c r="C36" s="66"/>
      <c r="D36" s="66"/>
      <c r="E36" s="66"/>
      <c r="F36" s="66"/>
      <c r="H36" s="66"/>
      <c r="I36" s="66"/>
      <c r="J36" s="6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5:30" ht="12.75"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5:30" ht="12.75"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5:30" ht="12.75"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5:30" ht="12.75"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5:30" ht="12.75"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</sheetData>
  <sheetProtection/>
  <printOptions/>
  <pageMargins left="0.75" right="0.75" top="1" bottom="1" header="0.5" footer="0.5"/>
  <pageSetup fitToHeight="1" fitToWidth="1" orientation="portrait" scale="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workbookViewId="0" topLeftCell="A1">
      <selection activeCell="A2" sqref="A2"/>
    </sheetView>
  </sheetViews>
  <sheetFormatPr defaultColWidth="11.00390625" defaultRowHeight="12.75"/>
  <cols>
    <col min="1" max="1" width="29.375" style="0" customWidth="1"/>
    <col min="2" max="2" width="17.00390625" style="0" bestFit="1" customWidth="1"/>
    <col min="3" max="3" width="2.25390625" style="0" customWidth="1"/>
    <col min="4" max="4" width="10.75390625" style="0" customWidth="1"/>
    <col min="5" max="5" width="2.25390625" style="0" customWidth="1"/>
    <col min="6" max="6" width="13.625" style="0" customWidth="1"/>
    <col min="7" max="7" width="2.25390625" style="0" customWidth="1"/>
    <col min="8" max="9" width="14.875" style="0" customWidth="1"/>
    <col min="10" max="10" width="11.875" style="0" customWidth="1"/>
    <col min="11" max="11" width="8.375" style="0" customWidth="1"/>
    <col min="12" max="12" width="12.00390625" style="0" customWidth="1"/>
    <col min="13" max="13" width="5.625" style="0" customWidth="1"/>
    <col min="14" max="14" width="11.875" style="0" customWidth="1"/>
  </cols>
  <sheetData>
    <row r="1" spans="1:13" ht="15.7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30" ht="25.5" customHeight="1">
      <c r="A4" s="2" t="s">
        <v>0</v>
      </c>
      <c r="B4" s="3" t="s">
        <v>1</v>
      </c>
      <c r="C4" s="3"/>
      <c r="D4" s="3" t="s">
        <v>2</v>
      </c>
      <c r="E4" s="3"/>
      <c r="F4" s="4" t="s">
        <v>30</v>
      </c>
      <c r="G4" s="3"/>
      <c r="H4" s="4" t="s">
        <v>28</v>
      </c>
      <c r="I4" s="3" t="s">
        <v>3</v>
      </c>
      <c r="J4" s="4" t="s">
        <v>12</v>
      </c>
      <c r="K4" s="2" t="s">
        <v>4</v>
      </c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 customHeight="1">
      <c r="A5" s="8" t="s">
        <v>13</v>
      </c>
      <c r="B5" s="9">
        <v>5000000</v>
      </c>
      <c r="C5" s="9"/>
      <c r="D5" s="10" t="s">
        <v>5</v>
      </c>
      <c r="E5" s="10"/>
      <c r="F5" s="11">
        <f>B5/B$28</f>
        <v>0.2564102564102564</v>
      </c>
      <c r="G5" s="12"/>
      <c r="H5" s="13">
        <v>1</v>
      </c>
      <c r="I5" s="14">
        <f>H5/B5</f>
        <v>2E-07</v>
      </c>
      <c r="J5" s="13">
        <f>H5*100%/F5</f>
        <v>3.9000000000000004</v>
      </c>
      <c r="K5" s="1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 customHeight="1">
      <c r="A6" s="8" t="s">
        <v>14</v>
      </c>
      <c r="B6" s="9">
        <v>5000000</v>
      </c>
      <c r="C6" s="9"/>
      <c r="D6" s="10" t="s">
        <v>5</v>
      </c>
      <c r="E6" s="10"/>
      <c r="F6" s="11">
        <f>B6/B$28</f>
        <v>0.2564102564102564</v>
      </c>
      <c r="G6" s="12"/>
      <c r="H6" s="13">
        <v>1</v>
      </c>
      <c r="I6" s="14">
        <f>H6/B6</f>
        <v>2E-07</v>
      </c>
      <c r="J6" s="13">
        <f>H6*100%/F6</f>
        <v>3.9000000000000004</v>
      </c>
      <c r="K6" s="16"/>
      <c r="L6" s="1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 customHeight="1">
      <c r="A7" s="8"/>
      <c r="B7" s="9"/>
      <c r="C7" s="9"/>
      <c r="D7" s="9"/>
      <c r="E7" s="9"/>
      <c r="F7" s="20"/>
      <c r="G7" s="12"/>
      <c r="H7" s="13"/>
      <c r="I7" s="13"/>
      <c r="J7" s="13"/>
      <c r="K7" s="1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 customHeight="1">
      <c r="A8" s="21" t="s">
        <v>8</v>
      </c>
      <c r="B8" s="22">
        <f>SUM(B5:B6)</f>
        <v>10000000</v>
      </c>
      <c r="C8" s="22"/>
      <c r="D8" s="22"/>
      <c r="E8" s="22"/>
      <c r="F8" s="23">
        <f>SUM(F5:F6)</f>
        <v>0.5128205128205128</v>
      </c>
      <c r="G8" s="24"/>
      <c r="H8" s="25">
        <f>SUM(H5:H6)</f>
        <v>2</v>
      </c>
      <c r="I8" s="25"/>
      <c r="J8" s="25"/>
      <c r="K8" s="19"/>
      <c r="L8" s="2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 customHeight="1">
      <c r="A9" s="27"/>
      <c r="B9" s="17"/>
      <c r="C9" s="32"/>
      <c r="D9" s="10"/>
      <c r="E9" s="10"/>
      <c r="F9" s="11"/>
      <c r="G9" s="29"/>
      <c r="H9" s="30"/>
      <c r="I9" s="30"/>
      <c r="J9" s="30"/>
      <c r="K9" s="31"/>
      <c r="L9" s="1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 customHeight="1">
      <c r="A10" s="2" t="s">
        <v>25</v>
      </c>
      <c r="B10" s="17"/>
      <c r="C10" s="32"/>
      <c r="D10" s="10"/>
      <c r="E10" s="10"/>
      <c r="F10" s="11"/>
      <c r="G10" s="29"/>
      <c r="H10" s="30"/>
      <c r="I10" s="30"/>
      <c r="J10" s="30"/>
      <c r="K10" s="31"/>
      <c r="L10" s="1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 customHeight="1">
      <c r="A11" s="27" t="s">
        <v>15</v>
      </c>
      <c r="B11" s="9">
        <v>1500000</v>
      </c>
      <c r="C11" s="9"/>
      <c r="D11" s="10" t="s">
        <v>5</v>
      </c>
      <c r="E11" s="10"/>
      <c r="F11" s="11">
        <f>B11/B$28</f>
        <v>0.07692307692307693</v>
      </c>
      <c r="G11" s="34"/>
      <c r="H11" s="35">
        <v>0</v>
      </c>
      <c r="I11" s="35"/>
      <c r="J11" s="35"/>
      <c r="K11" s="19" t="s">
        <v>6</v>
      </c>
      <c r="L11" s="3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 customHeight="1">
      <c r="A12" s="8"/>
      <c r="B12" s="17"/>
      <c r="C12" s="17"/>
      <c r="D12" s="10"/>
      <c r="E12" s="33"/>
      <c r="F12" s="18"/>
      <c r="G12" s="34"/>
      <c r="H12" s="35"/>
      <c r="I12" s="35"/>
      <c r="J12" s="35"/>
      <c r="K12" s="19" t="s">
        <v>7</v>
      </c>
      <c r="L12" s="3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>
      <c r="A13" s="21" t="s">
        <v>21</v>
      </c>
      <c r="B13" s="22">
        <f>SUM(B11)</f>
        <v>1500000</v>
      </c>
      <c r="C13" s="22"/>
      <c r="D13" s="22"/>
      <c r="E13" s="22"/>
      <c r="F13" s="23">
        <f>SUM(F11)</f>
        <v>0.07692307692307693</v>
      </c>
      <c r="G13" s="24"/>
      <c r="H13" s="25">
        <f>SUM(H11)</f>
        <v>0</v>
      </c>
      <c r="I13" s="25"/>
      <c r="J13" s="35"/>
      <c r="K13" s="37"/>
      <c r="L13" s="3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 customHeight="1">
      <c r="A14" s="21"/>
      <c r="B14" s="22"/>
      <c r="C14" s="22"/>
      <c r="D14" s="22"/>
      <c r="E14" s="22"/>
      <c r="F14" s="23"/>
      <c r="G14" s="24"/>
      <c r="H14" s="26"/>
      <c r="I14" s="26"/>
      <c r="J14" s="26"/>
      <c r="K14" s="19"/>
      <c r="L14" s="2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 customHeight="1">
      <c r="A15" s="2" t="s">
        <v>26</v>
      </c>
      <c r="B15" s="9"/>
      <c r="C15" s="9"/>
      <c r="D15" s="9"/>
      <c r="E15" s="9"/>
      <c r="F15" s="20"/>
      <c r="G15" s="12"/>
      <c r="H15" s="13"/>
      <c r="I15" s="13"/>
      <c r="J15" s="13"/>
      <c r="K15" s="19"/>
      <c r="L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 customHeight="1">
      <c r="A16" s="27" t="s">
        <v>19</v>
      </c>
      <c r="B16" s="28">
        <v>2000000</v>
      </c>
      <c r="C16" s="28"/>
      <c r="D16" s="10" t="s">
        <v>23</v>
      </c>
      <c r="E16" s="10"/>
      <c r="F16" s="11">
        <f>B16/B$28</f>
        <v>0.10256410256410256</v>
      </c>
      <c r="G16" s="29"/>
      <c r="H16" s="30">
        <v>2000000</v>
      </c>
      <c r="I16" s="14">
        <f>H16/B16</f>
        <v>1</v>
      </c>
      <c r="J16" s="13">
        <f>H16*100%/F16</f>
        <v>19500000</v>
      </c>
      <c r="K16" s="67" t="s">
        <v>24</v>
      </c>
      <c r="L16" s="2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 customHeight="1">
      <c r="A17" s="27" t="s">
        <v>20</v>
      </c>
      <c r="B17" s="28">
        <v>1000000</v>
      </c>
      <c r="C17" s="28"/>
      <c r="D17" s="10" t="s">
        <v>23</v>
      </c>
      <c r="E17" s="10"/>
      <c r="F17" s="11">
        <f>B17/B$28</f>
        <v>0.05128205128205128</v>
      </c>
      <c r="G17" s="29"/>
      <c r="H17" s="30">
        <v>900000</v>
      </c>
      <c r="I17" s="14">
        <f>H17/B17</f>
        <v>0.9</v>
      </c>
      <c r="J17" s="13">
        <f>H17*100%/F17</f>
        <v>17550000</v>
      </c>
      <c r="K17" s="67" t="s">
        <v>24</v>
      </c>
      <c r="L17" s="2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 customHeight="1">
      <c r="A18" s="27"/>
      <c r="B18" s="17"/>
      <c r="C18" s="32"/>
      <c r="D18" s="10"/>
      <c r="E18" s="10"/>
      <c r="F18" s="11"/>
      <c r="G18" s="29"/>
      <c r="H18" s="30"/>
      <c r="I18" s="30"/>
      <c r="J18" s="30"/>
      <c r="K18" s="31"/>
      <c r="L18" s="1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 customHeight="1">
      <c r="A19" s="21" t="s">
        <v>10</v>
      </c>
      <c r="B19" s="22">
        <f>SUM(B16:B17)</f>
        <v>3000000</v>
      </c>
      <c r="C19" s="22"/>
      <c r="D19" s="22"/>
      <c r="E19" s="22"/>
      <c r="F19" s="23">
        <f>SUM(F16:F17)</f>
        <v>0.15384615384615385</v>
      </c>
      <c r="G19" s="24"/>
      <c r="H19" s="25">
        <f>SUM(H16:H17)</f>
        <v>2900000</v>
      </c>
      <c r="I19" s="25"/>
      <c r="J19" s="25"/>
      <c r="K19" s="31"/>
      <c r="L19" s="1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1" spans="1:30" ht="12.75" customHeight="1">
      <c r="A21" s="2" t="s">
        <v>27</v>
      </c>
      <c r="B21" s="33"/>
      <c r="C21" s="17"/>
      <c r="D21" s="10"/>
      <c r="E21" s="33"/>
      <c r="F21" s="11"/>
      <c r="G21" s="38"/>
      <c r="H21" s="35"/>
      <c r="I21" s="35"/>
      <c r="J21" s="35"/>
      <c r="K21" s="19"/>
      <c r="L21" s="1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 customHeight="1">
      <c r="A22" s="8" t="s">
        <v>22</v>
      </c>
      <c r="B22" s="33">
        <v>5000000</v>
      </c>
      <c r="C22" s="17"/>
      <c r="D22" s="10" t="s">
        <v>23</v>
      </c>
      <c r="E22" s="33"/>
      <c r="F22" s="11">
        <f>B22/B$28</f>
        <v>0.2564102564102564</v>
      </c>
      <c r="G22" s="29"/>
      <c r="H22" s="30">
        <v>7500000</v>
      </c>
      <c r="I22" s="14">
        <f>H22/B22</f>
        <v>1.5</v>
      </c>
      <c r="J22" s="13">
        <f>H22*100%/F22</f>
        <v>29250000.000000004</v>
      </c>
      <c r="K22" s="67" t="s">
        <v>24</v>
      </c>
      <c r="L22" s="1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 customHeight="1">
      <c r="A23" s="39"/>
      <c r="B23" s="33"/>
      <c r="C23" s="17"/>
      <c r="D23" s="10"/>
      <c r="E23" s="33"/>
      <c r="F23" s="11"/>
      <c r="G23" s="38"/>
      <c r="H23" s="35"/>
      <c r="I23" s="35"/>
      <c r="J23" s="35"/>
      <c r="K23" s="19"/>
      <c r="L23" s="1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 customHeight="1">
      <c r="A24" s="8"/>
      <c r="B24" s="40"/>
      <c r="C24" s="9"/>
      <c r="D24" s="9"/>
      <c r="E24" s="9"/>
      <c r="F24" s="20"/>
      <c r="G24" s="12"/>
      <c r="H24" s="13"/>
      <c r="I24" s="13"/>
      <c r="J24" s="13"/>
      <c r="K24" s="1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 customHeight="1">
      <c r="A25" s="21" t="s">
        <v>17</v>
      </c>
      <c r="B25" s="41">
        <f>SUM(B22:B23)</f>
        <v>5000000</v>
      </c>
      <c r="C25" s="41"/>
      <c r="D25" s="41"/>
      <c r="E25" s="41"/>
      <c r="F25" s="23">
        <f>SUM(F22:F23)</f>
        <v>0.2564102564102564</v>
      </c>
      <c r="G25" s="24"/>
      <c r="H25" s="25">
        <f>SUM(H22:H23)</f>
        <v>7500000</v>
      </c>
      <c r="I25" s="25"/>
      <c r="J25" s="25"/>
      <c r="K25" s="19"/>
      <c r="L25" s="2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42"/>
      <c r="B26" s="43"/>
      <c r="C26" s="43"/>
      <c r="D26" s="43"/>
      <c r="E26" s="43"/>
      <c r="F26" s="44"/>
      <c r="G26" s="45"/>
      <c r="H26" s="46"/>
      <c r="I26" s="46"/>
      <c r="J26" s="46"/>
      <c r="K26" s="47"/>
      <c r="L26" s="5"/>
      <c r="M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8"/>
      <c r="M27" s="4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customHeight="1">
      <c r="A28" s="50" t="s">
        <v>11</v>
      </c>
      <c r="B28" s="51">
        <f>B8+B13+B19+B25</f>
        <v>19500000</v>
      </c>
      <c r="C28" s="51"/>
      <c r="D28" s="51"/>
      <c r="E28" s="51"/>
      <c r="F28" s="52">
        <f>F8+F13+F19+F25</f>
        <v>0.9999999999999999</v>
      </c>
      <c r="G28" s="53"/>
      <c r="H28" s="54">
        <f>H8+H13+H19+H25</f>
        <v>10400002</v>
      </c>
      <c r="I28" s="54"/>
      <c r="J28" s="54"/>
      <c r="K28" s="49"/>
      <c r="L28" s="52"/>
      <c r="M28" s="5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 customHeight="1">
      <c r="A29" s="55"/>
      <c r="B29" s="56"/>
      <c r="C29" s="56"/>
      <c r="D29" s="56"/>
      <c r="E29" s="56"/>
      <c r="F29" s="57"/>
      <c r="G29" s="57"/>
      <c r="H29" s="58"/>
      <c r="I29" s="58"/>
      <c r="J29" s="58"/>
      <c r="K29" s="57"/>
      <c r="L29" s="57"/>
      <c r="M29" s="5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7:30" ht="15.75" customHeight="1">
      <c r="G30" s="59"/>
      <c r="H30" s="13"/>
      <c r="I30" s="13"/>
      <c r="J30" s="1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 customHeight="1">
      <c r="A31" s="60"/>
      <c r="B31" s="61"/>
      <c r="C31" s="61"/>
      <c r="D31" s="61"/>
      <c r="E31" s="61"/>
      <c r="F31" s="62"/>
      <c r="G31" s="62"/>
      <c r="H31" s="62"/>
      <c r="I31" s="62"/>
      <c r="J31" s="62"/>
      <c r="K31" s="62"/>
      <c r="L31" s="6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15.75" customHeight="1">
      <c r="B32" s="61"/>
      <c r="C32" s="61"/>
      <c r="D32" s="61"/>
      <c r="E32" s="6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6:30" ht="12.75">
      <c r="F33" s="1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ht="12.75">
      <c r="B34" s="63"/>
      <c r="C34" s="63"/>
      <c r="D34" s="64"/>
      <c r="E34" s="63"/>
      <c r="H34" s="35"/>
      <c r="I34" s="35"/>
      <c r="J34" s="3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ht="12.75">
      <c r="B35" s="63"/>
      <c r="D35" s="65"/>
      <c r="H35" s="35"/>
      <c r="I35" s="35"/>
      <c r="J35" s="3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ht="12.75">
      <c r="B36" s="66"/>
      <c r="C36" s="66"/>
      <c r="D36" s="66"/>
      <c r="E36" s="66"/>
      <c r="F36" s="66"/>
      <c r="H36" s="66"/>
      <c r="I36" s="66"/>
      <c r="J36" s="6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5:30" ht="12.75"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5:30" ht="12.75"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5:30" ht="12.75"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5:30" ht="12.75"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5:30" ht="12.75"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</sheetData>
  <sheetProtection/>
  <printOptions/>
  <pageMargins left="0.75" right="0.75" top="1" bottom="1" header="0.5" footer="0.5"/>
  <pageSetup fitToHeight="1" fitToWidth="1" orientation="portrait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Phillips</dc:creator>
  <cp:keywords/>
  <dc:description/>
  <cp:lastModifiedBy>Colin Phillips</cp:lastModifiedBy>
  <dcterms:created xsi:type="dcterms:W3CDTF">2015-10-13T19:34:21Z</dcterms:created>
  <dcterms:modified xsi:type="dcterms:W3CDTF">2015-10-13T20:30:39Z</dcterms:modified>
  <cp:category/>
  <cp:version/>
  <cp:contentType/>
  <cp:contentStatus/>
</cp:coreProperties>
</file>